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<sst xmlns="http://schemas.openxmlformats.org/spreadsheetml/2006/main" count="107" uniqueCount="30">
  <si>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2026年1月市县“三公”经费、会议费、培训费、其他交通费用支出情况统计表</t>
  </si>
  <si>
    <t>填报单位（盖章）:金华职业技术大学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</si>
  <si>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</si>
  <si>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</si>
  <si>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</si>
  <si>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</si>
  <si>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</si>
  <si>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</si>
  <si>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</si>
  <si>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2025年1月支出数</t>
  </si>
  <si>
    <t>2026年1月支出数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</si>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</sst>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17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23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18" borderId="24" applyNumberFormat="0" applyAlignment="0" applyProtection="0">
      <alignment vertical="center"/>
    </xf>
    <xf numFmtId="0" fontId="15" fillId="18" borderId="21" applyNumberFormat="0" applyAlignment="0" applyProtection="0">
      <alignment vertical="center"/>
    </xf>
    <xf numFmtId="0" fontId="16" fillId="19" borderId="22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zoomScale="90" zoomScaleNormal="90" topLeftCell="AN1" workbookViewId="0">
      <selection activeCell="BQ16" sqref="BQ16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5" t="s">
        <v>2</v>
      </c>
      <c r="BS4" s="35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6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7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 t="shared" ref="F11:H11" si="0">I11+O11+R11</f>
        <v>1.29</v>
      </c>
      <c r="G11" s="20">
        <f t="shared" si="0"/>
        <v>0</v>
      </c>
      <c r="H11" s="20">
        <f t="shared" si="0"/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0.31</v>
      </c>
      <c r="P11" s="19">
        <v>0</v>
      </c>
      <c r="Q11" s="19">
        <v>0</v>
      </c>
      <c r="R11" s="20">
        <f t="shared" ref="R11:T11" si="1">U11+X11</f>
        <v>0.98</v>
      </c>
      <c r="S11" s="20">
        <f t="shared" si="1"/>
        <v>0</v>
      </c>
      <c r="T11" s="20">
        <f t="shared" si="1"/>
        <v>0</v>
      </c>
      <c r="U11" s="19">
        <v>0</v>
      </c>
      <c r="V11" s="19">
        <v>0</v>
      </c>
      <c r="W11" s="19">
        <v>0</v>
      </c>
      <c r="X11" s="19">
        <v>0.98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37.22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 t="shared" ref="AM11:AO11" si="2">AP11+AV11+AY11</f>
        <v>2.31441</v>
      </c>
      <c r="AN11" s="20">
        <f t="shared" si="2"/>
        <v>0</v>
      </c>
      <c r="AO11" s="20">
        <f t="shared" si="2"/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20">
        <f t="shared" ref="AY11:BA11" si="3">BB11+BE11</f>
        <v>2.31441</v>
      </c>
      <c r="AZ11" s="20">
        <f t="shared" si="3"/>
        <v>0</v>
      </c>
      <c r="BA11" s="20">
        <f t="shared" si="3"/>
        <v>0</v>
      </c>
      <c r="BB11" s="19">
        <v>0</v>
      </c>
      <c r="BC11" s="19">
        <v>0</v>
      </c>
      <c r="BD11" s="19">
        <v>0</v>
      </c>
      <c r="BE11" s="19">
        <v>2.31441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137.62915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0.2837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f t="shared" ref="F12:H12" si="4">I12+O12+R12</f>
        <v>0</v>
      </c>
      <c r="G12" s="20">
        <f t="shared" si="4"/>
        <v>0</v>
      </c>
      <c r="H12" s="20">
        <f t="shared" si="4"/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f t="shared" ref="R12:T12" si="5">U12+X12</f>
        <v>0</v>
      </c>
      <c r="S12" s="20">
        <f t="shared" si="5"/>
        <v>0</v>
      </c>
      <c r="T12" s="20">
        <f t="shared" si="5"/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6">AP12+AV12+AY12</f>
        <v>0</v>
      </c>
      <c r="AN12" s="20">
        <f t="shared" si="6"/>
        <v>0</v>
      </c>
      <c r="AO12" s="20">
        <f t="shared" si="6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7">BB12+BE12</f>
        <v>0</v>
      </c>
      <c r="AZ12" s="20">
        <f t="shared" si="7"/>
        <v>0</v>
      </c>
      <c r="BA12" s="20">
        <f t="shared" si="7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8">I13+O13+R13</f>
        <v>0</v>
      </c>
      <c r="G13" s="20">
        <f t="shared" si="8"/>
        <v>0</v>
      </c>
      <c r="H13" s="20">
        <f t="shared" si="8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9">U13+X13</f>
        <v>0</v>
      </c>
      <c r="S13" s="20">
        <f t="shared" si="9"/>
        <v>0</v>
      </c>
      <c r="T13" s="20">
        <f t="shared" si="9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10">AP13+AV13+AY13</f>
        <v>0</v>
      </c>
      <c r="AN13" s="20">
        <f t="shared" si="10"/>
        <v>0</v>
      </c>
      <c r="AO13" s="20">
        <f t="shared" si="10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11">BB13+BE13</f>
        <v>0</v>
      </c>
      <c r="AZ13" s="20">
        <f t="shared" si="11"/>
        <v>0</v>
      </c>
      <c r="BA13" s="20">
        <f t="shared" si="11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12">I14+O14+R14</f>
        <v>0</v>
      </c>
      <c r="G14" s="20">
        <f t="shared" si="12"/>
        <v>0</v>
      </c>
      <c r="H14" s="20">
        <f t="shared" si="12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3">U14+X14</f>
        <v>0</v>
      </c>
      <c r="S14" s="20">
        <f t="shared" si="13"/>
        <v>0</v>
      </c>
      <c r="T14" s="20">
        <f t="shared" si="13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4">AP14+AV14+AY14</f>
        <v>0</v>
      </c>
      <c r="AN14" s="20">
        <f t="shared" si="14"/>
        <v>0</v>
      </c>
      <c r="AO14" s="20">
        <f t="shared" si="14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5">BB14+BE14</f>
        <v>0</v>
      </c>
      <c r="AZ14" s="20">
        <f t="shared" si="15"/>
        <v>0</v>
      </c>
      <c r="BA14" s="20">
        <f t="shared" si="15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6">I15+O15+R15</f>
        <v>0</v>
      </c>
      <c r="G15" s="20">
        <f t="shared" si="16"/>
        <v>0</v>
      </c>
      <c r="H15" s="20">
        <f t="shared" si="16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7">U15+X15</f>
        <v>0</v>
      </c>
      <c r="S15" s="20">
        <f t="shared" si="17"/>
        <v>0</v>
      </c>
      <c r="T15" s="20">
        <f t="shared" si="17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8">AP15+AV15+AY15</f>
        <v>0</v>
      </c>
      <c r="AN15" s="20">
        <f t="shared" si="18"/>
        <v>0</v>
      </c>
      <c r="AO15" s="20">
        <f t="shared" si="18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9">BB15+BE15</f>
        <v>0</v>
      </c>
      <c r="AZ15" s="20">
        <f t="shared" si="19"/>
        <v>0</v>
      </c>
      <c r="BA15" s="20">
        <f t="shared" si="19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20">I16+O16+R16</f>
        <v>0</v>
      </c>
      <c r="G16" s="20">
        <f t="shared" si="20"/>
        <v>0</v>
      </c>
      <c r="H16" s="20">
        <f t="shared" si="2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21">U16+X16</f>
        <v>0</v>
      </c>
      <c r="S16" s="20">
        <f t="shared" si="21"/>
        <v>0</v>
      </c>
      <c r="T16" s="20">
        <f t="shared" si="21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22">AP16+AV16+AY16</f>
        <v>0</v>
      </c>
      <c r="AN16" s="20">
        <f t="shared" si="22"/>
        <v>0</v>
      </c>
      <c r="AO16" s="20">
        <f t="shared" si="22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23">BB16+BE16</f>
        <v>0</v>
      </c>
      <c r="AZ16" s="20">
        <f t="shared" si="23"/>
        <v>0</v>
      </c>
      <c r="BA16" s="20">
        <f t="shared" si="23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4">I17+O17+R17</f>
        <v>0</v>
      </c>
      <c r="G17" s="20">
        <f t="shared" si="24"/>
        <v>0</v>
      </c>
      <c r="H17" s="20">
        <f t="shared" si="24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5">U17+X17</f>
        <v>0</v>
      </c>
      <c r="S17" s="20">
        <f t="shared" si="25"/>
        <v>0</v>
      </c>
      <c r="T17" s="20">
        <f t="shared" si="25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6">AP17+AV17+AY17</f>
        <v>0</v>
      </c>
      <c r="AN17" s="20">
        <f t="shared" si="26"/>
        <v>0</v>
      </c>
      <c r="AO17" s="20">
        <f t="shared" si="26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7">BB17+BE17</f>
        <v>0</v>
      </c>
      <c r="AZ17" s="20">
        <f t="shared" si="27"/>
        <v>0</v>
      </c>
      <c r="BA17" s="20">
        <f t="shared" si="27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8">I18+O18+R18</f>
        <v>0</v>
      </c>
      <c r="G18" s="20">
        <f t="shared" si="28"/>
        <v>0</v>
      </c>
      <c r="H18" s="20">
        <f t="shared" si="28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9">U18+X18</f>
        <v>0</v>
      </c>
      <c r="S18" s="20">
        <f t="shared" si="29"/>
        <v>0</v>
      </c>
      <c r="T18" s="20">
        <f t="shared" si="29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30">AP18+AV18+AY18</f>
        <v>0</v>
      </c>
      <c r="AN18" s="20">
        <f t="shared" si="30"/>
        <v>0</v>
      </c>
      <c r="AO18" s="20">
        <f t="shared" si="30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31">BB18+BE18</f>
        <v>0</v>
      </c>
      <c r="AZ18" s="20">
        <f t="shared" si="31"/>
        <v>0</v>
      </c>
      <c r="BA18" s="20">
        <f t="shared" si="31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2026-01-30T08:57:50Z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