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95" windowHeight="9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<sst xmlns="http://schemas.openxmlformats.org/spreadsheetml/2006/main" count="107" uniqueCount="30">
  <si>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2025年1-2月市县“三公”经费、会议费、培训费、其他交通费用支出情况统计表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</si>
  <si>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</si>
  <si>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</si>
  <si>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</si>
  <si>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</si>
  <si>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</si>
  <si>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</si>
  <si>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</si>
  <si>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</si>
  <si>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2024年1-2月支出数</t>
  </si>
  <si>
    <t>2025年1-2月支出数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</si>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</sst>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4" borderId="25" applyNumberFormat="0" applyAlignment="0" applyProtection="0">
      <alignment vertical="center"/>
    </xf>
    <xf numFmtId="0" fontId="21" fillId="24" borderId="19" applyNumberFormat="0" applyAlignment="0" applyProtection="0">
      <alignment vertical="center"/>
    </xf>
    <xf numFmtId="0" fontId="15" fillId="22" borderId="2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workbookViewId="0">
      <selection activeCell="A4" sqref="A4:E4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 t="shared" ref="F11:H11" si="0">I11+O11+R11</f>
        <v>1.46</v>
      </c>
      <c r="G11" s="20">
        <f t="shared" si="0"/>
        <v>0</v>
      </c>
      <c r="H11" s="20">
        <f t="shared" si="0"/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0.48</v>
      </c>
      <c r="P11" s="19">
        <v>0</v>
      </c>
      <c r="Q11" s="19">
        <v>0</v>
      </c>
      <c r="R11" s="20">
        <f t="shared" ref="R11:T11" si="1">U11+X11</f>
        <v>0.98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0.98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63.51</v>
      </c>
      <c r="AE11" s="19">
        <v>0</v>
      </c>
      <c r="AF11" s="19">
        <v>0</v>
      </c>
      <c r="AG11" s="19">
        <v>0.32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 t="shared" ref="AM11:AO11" si="2">AP11+AV11+AY11</f>
        <v>19.90488</v>
      </c>
      <c r="AN11" s="20">
        <f t="shared" si="2"/>
        <v>0</v>
      </c>
      <c r="AO11" s="20">
        <f t="shared" si="2"/>
        <v>0</v>
      </c>
      <c r="AP11" s="19">
        <v>13.07496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2.4</v>
      </c>
      <c r="AW11" s="19">
        <v>0</v>
      </c>
      <c r="AX11" s="19">
        <v>0</v>
      </c>
      <c r="AY11" s="20">
        <f t="shared" ref="AY11:BA11" si="3">BB11+BE11</f>
        <v>4.42992</v>
      </c>
      <c r="AZ11" s="20">
        <f t="shared" si="3"/>
        <v>0</v>
      </c>
      <c r="BA11" s="20">
        <f t="shared" si="3"/>
        <v>0</v>
      </c>
      <c r="BB11" s="19">
        <v>0</v>
      </c>
      <c r="BC11" s="19">
        <v>0</v>
      </c>
      <c r="BD11" s="19">
        <v>0</v>
      </c>
      <c r="BE11" s="19">
        <v>4.42992</v>
      </c>
      <c r="BF11" s="19">
        <v>0</v>
      </c>
      <c r="BG11" s="19">
        <v>0</v>
      </c>
      <c r="BH11" s="19">
        <v>8.12597</v>
      </c>
      <c r="BI11" s="19">
        <v>0</v>
      </c>
      <c r="BJ11" s="19">
        <v>0</v>
      </c>
      <c r="BK11" s="19">
        <v>87.73002</v>
      </c>
      <c r="BL11" s="19">
        <v>0</v>
      </c>
      <c r="BM11" s="19">
        <v>0</v>
      </c>
      <c r="BN11" s="19">
        <v>0.5441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6">AP12+AV12+AY12</f>
        <v>0</v>
      </c>
      <c r="AN12" s="20">
        <f t="shared" si="6"/>
        <v>0</v>
      </c>
      <c r="AO12" s="20">
        <f t="shared" si="6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7">BB12+BE12</f>
        <v>0</v>
      </c>
      <c r="AZ12" s="20">
        <f t="shared" si="7"/>
        <v>0</v>
      </c>
      <c r="BA12" s="20">
        <f t="shared" si="7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10">AP13+AV13+AY13</f>
        <v>0</v>
      </c>
      <c r="AN13" s="20">
        <f t="shared" si="10"/>
        <v>0</v>
      </c>
      <c r="AO13" s="20">
        <f t="shared" si="10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11">BB13+BE13</f>
        <v>0</v>
      </c>
      <c r="AZ13" s="20">
        <f t="shared" si="11"/>
        <v>0</v>
      </c>
      <c r="BA13" s="20">
        <f t="shared" si="11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4">AP14+AV14+AY14</f>
        <v>0</v>
      </c>
      <c r="AN14" s="20">
        <f t="shared" si="14"/>
        <v>0</v>
      </c>
      <c r="AO14" s="20">
        <f t="shared" si="14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5">BB14+BE14</f>
        <v>0</v>
      </c>
      <c r="AZ14" s="20">
        <f t="shared" si="15"/>
        <v>0</v>
      </c>
      <c r="BA14" s="20">
        <f t="shared" si="15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8">AP15+AV15+AY15</f>
        <v>0</v>
      </c>
      <c r="AN15" s="20">
        <f t="shared" si="18"/>
        <v>0</v>
      </c>
      <c r="AO15" s="20">
        <f t="shared" si="18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9">BB15+BE15</f>
        <v>0</v>
      </c>
      <c r="AZ15" s="20">
        <f t="shared" si="19"/>
        <v>0</v>
      </c>
      <c r="BA15" s="20">
        <f t="shared" si="19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22">AP16+AV16+AY16</f>
        <v>0</v>
      </c>
      <c r="AN16" s="20">
        <f t="shared" si="22"/>
        <v>0</v>
      </c>
      <c r="AO16" s="20">
        <f t="shared" si="22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3">BB16+BE16</f>
        <v>0</v>
      </c>
      <c r="AZ16" s="20">
        <f t="shared" si="23"/>
        <v>0</v>
      </c>
      <c r="BA16" s="20">
        <f t="shared" si="23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6">AP17+AV17+AY17</f>
        <v>0</v>
      </c>
      <c r="AN17" s="20">
        <f t="shared" si="26"/>
        <v>0</v>
      </c>
      <c r="AO17" s="20">
        <f t="shared" si="26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7">BB17+BE17</f>
        <v>0</v>
      </c>
      <c r="AZ17" s="20">
        <f t="shared" si="27"/>
        <v>0</v>
      </c>
      <c r="BA17" s="20">
        <f t="shared" si="27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30">AP18+AV18+AY18</f>
        <v>0</v>
      </c>
      <c r="AN18" s="20">
        <f t="shared" si="30"/>
        <v>0</v>
      </c>
      <c r="AO18" s="20">
        <f t="shared" si="30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31">BB18+BE18</f>
        <v>0</v>
      </c>
      <c r="AZ18" s="20">
        <f t="shared" si="31"/>
        <v>0</v>
      </c>
      <c r="BA18" s="20">
        <f t="shared" si="31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2025-12-08T00:43:33Z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